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<sst xmlns="http://schemas.openxmlformats.org/spreadsheetml/2006/main" count="56" uniqueCount="41">
  <si>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Common Syringe Calculations</t>
  </si>
  <si>
    <t>INSTRUCTIONS FOR USE</t>
  </si>
  <si>
    <t>The column marked with the word ENTER is where the numbers are typed in, all else are results.</t>
  </si>
  <si>
    <t>Syringe Stroke length {enter}</t>
  </si>
  <si>
    <t>Syringe Volume {enter}</t>
  </si>
  <si>
    <t>Calculated Inside Diameter</t>
  </si>
  <si>
    <t>Calculated Volume (check)</t>
  </si>
  <si>
    <t>mm</t>
  </si>
  <si>
    <t>Syringe ID (enter)</t>
  </si>
  <si>
    <t>nl</t>
  </si>
  <si>
    <t>pl</t>
  </si>
  <si>
    <t>Syringe Volume vs. distance</t>
  </si>
  <si>
    <t>ID mm (enter)</t>
  </si>
  <si>
    <t>Distance in microns (enter)</t>
  </si>
  <si>
    <t>Calculated Volume</t>
  </si>
  <si>
    <t>Syringe Distance vs. Volume</t>
  </si>
  <si>
    <t>Volume Enter</t>
  </si>
  <si>
    <t>Calculated Distance</t>
  </si>
  <si>
    <t>microns</t>
  </si>
  <si>
    <t>UMPIII Syringe Calculations</t>
  </si>
  <si>
    <t>Cylindrical Volume (UMPIII one step ~3.175 microns)</t>
  </si>
  <si>
    <t>PV820_PV830 Calculations</t>
  </si>
  <si>
    <t>Spherical OD (enter)</t>
  </si>
  <si>
    <t>Spherical volume</t>
  </si>
  <si>
    <t>Calculated Injection Volumes</t>
  </si>
  <si>
    <t>µm</t>
  </si>
  <si>
    <t>µl</t>
  </si>
  <si>
    <t>mm {enter}</t>
  </si>
  <si>
    <t xml:space="preserve"> µl</t>
  </si>
  <si>
    <r>
      <t xml:space="preserve">Look at the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text above each colored area, this describes what the equations do in each section</t>
    </r>
  </si>
  <si>
    <r>
      <t>RED</t>
    </r>
    <r>
      <rPr>
        <b/>
        <sz val="9"/>
        <rFont val="Arial"/>
        <family val="2"/>
      </rPr>
      <t xml:space="preserve"> is BASIC syringe information </t>
    </r>
  </si>
  <si>
    <r>
      <t>YELLOW</t>
    </r>
    <r>
      <rPr>
        <b/>
        <sz val="9"/>
        <rFont val="Arial"/>
        <family val="2"/>
      </rPr>
      <t xml:space="preserve"> is specific to the UMPIII</t>
    </r>
  </si>
  <si>
    <r>
      <t>BLUE</t>
    </r>
    <r>
      <rPr>
        <b/>
        <sz val="9"/>
        <rFont val="Arial"/>
        <family val="2"/>
      </rPr>
      <t xml:space="preserve"> is useful for the MMP or DMP</t>
    </r>
  </si>
  <si>
    <r>
      <rPr>
        <b/>
        <sz val="9"/>
        <color indexed="62"/>
        <rFont val="Arial"/>
        <family val="2"/>
      </rPr>
      <t>Purple</t>
    </r>
    <r>
      <rPr>
        <b/>
        <sz val="9"/>
        <rFont val="Arial"/>
        <family val="2"/>
      </rPr>
      <t xml:space="preserve"> is For PV830</t>
    </r>
  </si>
  <si>
    <r>
      <t xml:space="preserve">This line determines the </t>
    </r>
    <r>
      <rPr>
        <b/>
        <sz val="9"/>
        <rFont val="Arial"/>
        <family val="2"/>
      </rPr>
      <t>distance required to inject a volume</t>
    </r>
    <r>
      <rPr>
        <sz val="9"/>
        <rFont val="Arial"/>
        <family val="2"/>
      </rPr>
      <t xml:space="preserve"> out of a syringe with a </t>
    </r>
    <r>
      <rPr>
        <b/>
        <sz val="9"/>
        <rFont val="Arial"/>
        <family val="2"/>
      </rPr>
      <t>known ID</t>
    </r>
  </si>
  <si>
    <r>
      <t xml:space="preserve">This section determines the </t>
    </r>
    <r>
      <rPr>
        <b/>
        <sz val="9"/>
        <rFont val="Arial"/>
        <family val="2"/>
      </rPr>
      <t>volume of an injection</t>
    </r>
    <r>
      <rPr>
        <sz val="9"/>
        <rFont val="Arial"/>
        <family val="2"/>
      </rPr>
      <t xml:space="preserve"> from a syringe of a</t>
    </r>
    <r>
      <rPr>
        <b/>
        <sz val="9"/>
        <rFont val="Arial"/>
        <family val="2"/>
      </rPr>
      <t xml:space="preserve"> Known ID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known travel distance</t>
    </r>
  </si>
  <si>
    <r>
      <t>This section takes the syringe inside diameter (from above) and determines its</t>
    </r>
    <r>
      <rPr>
        <b/>
        <sz val="9"/>
        <rFont val="Arial"/>
        <family val="2"/>
      </rPr>
      <t xml:space="preserve"> spherical diameter</t>
    </r>
    <r>
      <rPr>
        <sz val="9"/>
        <rFont val="Arial"/>
        <family val="2"/>
      </rPr>
      <t xml:space="preserve"> if measured under a microscope and</t>
    </r>
  </si>
  <si>
    <r>
      <t xml:space="preserve">the last section indicates the </t>
    </r>
    <r>
      <rPr>
        <b/>
        <sz val="9"/>
        <rFont val="Arial"/>
        <family val="2"/>
      </rPr>
      <t>volume injected from the UMPIII</t>
    </r>
    <r>
      <rPr>
        <sz val="9"/>
        <rFont val="Arial"/>
        <family val="2"/>
      </rPr>
      <t xml:space="preserve"> microinjector system.</t>
    </r>
  </si>
  <si>
    <r>
      <t xml:space="preserve">The first two lines take the length of the syringe and its stated volume to </t>
    </r>
    <r>
      <rPr>
        <b/>
        <sz val="9"/>
        <rFont val="Arial"/>
        <family val="2"/>
      </rPr>
      <t>determine the inside diameter</t>
    </r>
    <r>
      <rPr>
        <sz val="9"/>
        <rFont val="Arial"/>
        <family val="2"/>
      </rPr>
      <t xml:space="preserve"> of the glass barrel</t>
    </r>
  </si>
  <si>
    <r>
      <t xml:space="preserve">The third line takes a syringe length and the calculated ID to </t>
    </r>
    <r>
      <rPr>
        <b/>
        <sz val="9"/>
        <rFont val="Arial"/>
        <family val="2"/>
      </rPr>
      <t>determine the volume of the syringe</t>
    </r>
    <r>
      <rPr>
        <sz val="9"/>
        <rFont val="Arial"/>
        <family val="2"/>
      </rPr>
      <t xml:space="preserve"> in microliters.</t>
    </r>
  </si>
  <si>
    <t>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</si>
</sst>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4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48"/>
      <name val="Arial"/>
      <family val="2"/>
    </font>
    <font>
      <b/>
      <sz val="9"/>
      <color indexed="50"/>
      <name val="Arial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164" fontId="0" fillId="36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165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64" fontId="0" fillId="37" borderId="0" xfId="0" applyNumberFormat="1" applyFont="1" applyFill="1" applyAlignment="1">
      <alignment/>
    </xf>
    <xf numFmtId="0" fontId="0" fillId="17" borderId="0" xfId="0" applyNumberFormat="1" applyFill="1" applyAlignment="1">
      <alignment/>
    </xf>
    <xf numFmtId="0" fontId="0" fillId="17" borderId="0" xfId="0" applyFill="1" applyAlignment="1">
      <alignment/>
    </xf>
    <xf numFmtId="0" fontId="0" fillId="33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14" borderId="0" xfId="0" applyFont="1" applyFill="1" applyAlignment="1">
      <alignment/>
    </xf>
    <xf numFmtId="0" fontId="0" fillId="36" borderId="10" xfId="0" applyFont="1" applyFill="1" applyBorder="1" applyAlignment="1">
      <alignment/>
    </xf>
    <xf numFmtId="165" fontId="0" fillId="34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165" fontId="0" fillId="37" borderId="0" xfId="0" applyNumberFormat="1" applyFont="1" applyFill="1" applyAlignment="1">
      <alignment/>
    </xf>
    <xf numFmtId="0" fontId="0" fillId="17" borderId="0" xfId="0" applyNumberFormat="1" applyFont="1" applyFill="1" applyAlignment="1">
      <alignment/>
    </xf>
    <xf numFmtId="164" fontId="0" fillId="37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4">
      <selection activeCell="C26" sqref="C26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4" width="10.57421875" style="0" customWidth="1"/>
    <col min="5" max="5" width="14.7109375" style="0" customWidth="1"/>
    <col min="6" max="6" width="11.140625" style="0" customWidth="1"/>
    <col min="7" max="7" width="16.7109375" style="0" customWidth="1"/>
    <col min="8" max="8" width="13.00390625" style="0" customWidth="1"/>
    <col min="9" max="9" width="12.57421875" style="0" customWidth="1"/>
    <col min="10" max="10" width="14.57421875" style="0" customWidth="1"/>
  </cols>
  <sheetData>
    <row r="1" spans="1:10" ht="2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ht="13.5" thickBo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1"/>
      <c r="L2" s="1"/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="38" customFormat="1" ht="12">
      <c r="A4" s="38" t="s">
        <v>38</v>
      </c>
    </row>
    <row r="5" s="38" customFormat="1" ht="12">
      <c r="A5" s="38" t="s">
        <v>39</v>
      </c>
    </row>
    <row r="6" spans="1:12" ht="12.75">
      <c r="A6" s="57" t="s">
        <v>3</v>
      </c>
      <c r="B6" s="57"/>
      <c r="C6" s="10"/>
      <c r="D6" s="57" t="s">
        <v>4</v>
      </c>
      <c r="E6" s="57"/>
      <c r="F6" s="10"/>
      <c r="G6" s="57" t="s">
        <v>5</v>
      </c>
      <c r="H6" s="57"/>
      <c r="I6" s="9" t="s">
        <v>6</v>
      </c>
      <c r="J6" s="10"/>
      <c r="K6" s="1"/>
      <c r="L6" s="1"/>
    </row>
    <row r="7" spans="1:10" s="1" customFormat="1" ht="12.75">
      <c r="A7" s="31"/>
      <c r="B7" s="26">
        <v>60</v>
      </c>
      <c r="C7" s="10" t="s">
        <v>7</v>
      </c>
      <c r="D7" s="10"/>
      <c r="E7" s="26">
        <v>10</v>
      </c>
      <c r="F7" s="10" t="s">
        <v>28</v>
      </c>
      <c r="G7" s="32">
        <f>SQRT(E7/(3.14159*B7))*2</f>
        <v>0.460659060512853</v>
      </c>
      <c r="H7" s="10" t="s">
        <v>7</v>
      </c>
      <c r="I7" s="10"/>
      <c r="J7" s="10"/>
    </row>
    <row r="8" spans="1:10" s="1" customFormat="1" ht="12.75">
      <c r="A8" s="31"/>
      <c r="B8" s="26">
        <v>54.1</v>
      </c>
      <c r="C8" s="10" t="s">
        <v>7</v>
      </c>
      <c r="D8" s="10"/>
      <c r="E8" s="26">
        <v>10</v>
      </c>
      <c r="F8" s="10" t="s">
        <v>28</v>
      </c>
      <c r="G8" s="32">
        <f>SQRT(E8/(3.14159*B8))*2</f>
        <v>0.4851283002347248</v>
      </c>
      <c r="H8" s="10" t="s">
        <v>7</v>
      </c>
      <c r="I8" s="10"/>
      <c r="J8" s="10"/>
    </row>
    <row r="9" spans="1:10" s="1" customFormat="1" ht="12.75">
      <c r="A9" s="31"/>
      <c r="B9" s="26">
        <v>0.0127</v>
      </c>
      <c r="C9" s="10" t="s">
        <v>7</v>
      </c>
      <c r="D9" s="10"/>
      <c r="E9" s="10"/>
      <c r="F9" s="10"/>
      <c r="G9" s="26">
        <v>0.482</v>
      </c>
      <c r="H9" s="10" t="s">
        <v>27</v>
      </c>
      <c r="I9" s="33">
        <f>3.1415926*((G9/2)*(G9/2)*B9)</f>
        <v>0.0023173288654676195</v>
      </c>
      <c r="J9" s="10" t="s">
        <v>26</v>
      </c>
    </row>
    <row r="10" spans="2:12" s="5" customFormat="1" ht="12.75">
      <c r="B10" s="2"/>
      <c r="C10" s="3"/>
      <c r="D10" s="3"/>
      <c r="E10" s="3"/>
      <c r="F10" s="3"/>
      <c r="G10" s="3"/>
      <c r="H10" s="3"/>
      <c r="I10" s="4"/>
      <c r="J10" s="3"/>
      <c r="K10" s="2"/>
      <c r="L10" s="2"/>
    </row>
    <row r="11" spans="1:10" s="38" customFormat="1" ht="12">
      <c r="A11" s="49" t="s">
        <v>36</v>
      </c>
      <c r="C11" s="50"/>
      <c r="D11" s="50"/>
      <c r="E11" s="50"/>
      <c r="F11" s="50"/>
      <c r="G11" s="50"/>
      <c r="H11" s="50"/>
      <c r="I11" s="52"/>
      <c r="J11" s="50"/>
    </row>
    <row r="12" spans="1:10" s="38" customFormat="1" ht="12">
      <c r="A12" s="49" t="s">
        <v>37</v>
      </c>
      <c r="C12" s="50"/>
      <c r="D12" s="50"/>
      <c r="E12" s="50"/>
      <c r="F12" s="50"/>
      <c r="G12" s="50"/>
      <c r="H12" s="50"/>
      <c r="I12" s="52"/>
      <c r="J12" s="50"/>
    </row>
    <row r="13" spans="1:12" s="5" customFormat="1" ht="12.75">
      <c r="A13" s="63" t="s">
        <v>19</v>
      </c>
      <c r="B13" s="63"/>
      <c r="C13" s="11" t="s">
        <v>8</v>
      </c>
      <c r="D13" s="11"/>
      <c r="E13" s="11"/>
      <c r="F13" s="11"/>
      <c r="G13" s="11" t="s">
        <v>20</v>
      </c>
      <c r="H13" s="12"/>
      <c r="I13" s="13"/>
      <c r="J13" s="13"/>
      <c r="K13" s="2"/>
      <c r="L13" s="2"/>
    </row>
    <row r="14" spans="1:11" s="2" customFormat="1" ht="12.75">
      <c r="A14" s="16"/>
      <c r="B14" s="14"/>
      <c r="C14" s="27">
        <v>0.4851</v>
      </c>
      <c r="D14" s="30" t="s">
        <v>7</v>
      </c>
      <c r="E14" s="16"/>
      <c r="F14" s="14"/>
      <c r="G14" s="15">
        <f>(C14/2)*(C14/2)*3.1415926*1000*0.003175</f>
        <v>0.5868081714037937</v>
      </c>
      <c r="H14" s="14" t="s">
        <v>9</v>
      </c>
      <c r="I14" s="16"/>
      <c r="J14" s="16"/>
      <c r="K14" s="6"/>
    </row>
    <row r="15" spans="1:11" s="2" customFormat="1" ht="12.75">
      <c r="A15" s="16"/>
      <c r="B15" s="14"/>
      <c r="C15" s="15"/>
      <c r="D15" s="15"/>
      <c r="E15" s="30"/>
      <c r="F15" s="14"/>
      <c r="G15" s="14">
        <f>G14*1000</f>
        <v>586.8081714037937</v>
      </c>
      <c r="H15" s="15" t="s">
        <v>10</v>
      </c>
      <c r="I15" s="16"/>
      <c r="J15" s="16"/>
      <c r="K15" s="6"/>
    </row>
    <row r="16" spans="3:11" s="2" customFormat="1" ht="12.75">
      <c r="C16" s="7"/>
      <c r="D16" s="7"/>
      <c r="E16" s="4"/>
      <c r="F16" s="3"/>
      <c r="G16" s="3"/>
      <c r="H16" s="8"/>
      <c r="I16" s="3"/>
      <c r="J16" s="4"/>
      <c r="K16" s="6"/>
    </row>
    <row r="17" spans="1:11" s="49" customFormat="1" ht="12">
      <c r="A17" s="49" t="s">
        <v>35</v>
      </c>
      <c r="C17" s="51"/>
      <c r="D17" s="51"/>
      <c r="E17" s="52"/>
      <c r="F17" s="50"/>
      <c r="G17" s="50"/>
      <c r="H17" s="53"/>
      <c r="I17" s="50"/>
      <c r="J17" s="52"/>
      <c r="K17" s="54"/>
    </row>
    <row r="18" spans="1:12" s="5" customFormat="1" ht="12.75">
      <c r="A18" s="64" t="s">
        <v>11</v>
      </c>
      <c r="B18" s="64"/>
      <c r="C18" s="17" t="s">
        <v>12</v>
      </c>
      <c r="D18" s="17"/>
      <c r="E18" s="17" t="s">
        <v>13</v>
      </c>
      <c r="F18" s="17"/>
      <c r="G18" s="17" t="s">
        <v>14</v>
      </c>
      <c r="H18" s="18"/>
      <c r="I18" s="17" t="s">
        <v>14</v>
      </c>
      <c r="J18" s="18"/>
      <c r="K18" s="2"/>
      <c r="L18" s="2"/>
    </row>
    <row r="19" spans="1:10" s="2" customFormat="1" ht="12.75">
      <c r="A19" s="28"/>
      <c r="B19" s="18"/>
      <c r="C19" s="29">
        <v>0.482</v>
      </c>
      <c r="D19" s="18" t="s">
        <v>7</v>
      </c>
      <c r="E19" s="29">
        <v>12.7</v>
      </c>
      <c r="F19" s="18" t="s">
        <v>25</v>
      </c>
      <c r="G19" s="19">
        <f>(C19/2)*(C19/2)*3.1415926*E19</f>
        <v>2.3173288654676196</v>
      </c>
      <c r="H19" s="18" t="s">
        <v>9</v>
      </c>
      <c r="I19" s="18">
        <f>G19/1000</f>
        <v>0.0023173288654676195</v>
      </c>
      <c r="J19" s="18" t="s">
        <v>26</v>
      </c>
    </row>
    <row r="20" s="5" customFormat="1" ht="12.75"/>
    <row r="21" spans="1:8" s="49" customFormat="1" ht="12">
      <c r="A21" s="49" t="s">
        <v>34</v>
      </c>
      <c r="F21" s="50"/>
      <c r="G21" s="51"/>
      <c r="H21" s="50"/>
    </row>
    <row r="22" spans="1:12" s="5" customFormat="1" ht="12.75">
      <c r="A22" s="64" t="s">
        <v>15</v>
      </c>
      <c r="B22" s="64"/>
      <c r="C22" s="17" t="s">
        <v>12</v>
      </c>
      <c r="D22" s="17"/>
      <c r="E22" s="17" t="s">
        <v>16</v>
      </c>
      <c r="F22" s="17"/>
      <c r="G22" s="17" t="s">
        <v>17</v>
      </c>
      <c r="H22" s="18"/>
      <c r="I22" s="18"/>
      <c r="J22" s="18"/>
      <c r="K22" s="2"/>
      <c r="L22" s="2"/>
    </row>
    <row r="23" spans="1:10" s="2" customFormat="1" ht="12.75">
      <c r="A23" s="28"/>
      <c r="B23" s="18"/>
      <c r="C23" s="29">
        <v>0.4851</v>
      </c>
      <c r="D23" s="18" t="s">
        <v>7</v>
      </c>
      <c r="E23" s="18">
        <v>500</v>
      </c>
      <c r="F23" s="18" t="s">
        <v>9</v>
      </c>
      <c r="G23" s="19">
        <f>E23/((C23/2)*(C23/2)*3.1415926)</f>
        <v>2705.313384103528</v>
      </c>
      <c r="H23" s="18" t="s">
        <v>18</v>
      </c>
      <c r="I23" s="18"/>
      <c r="J23" s="18"/>
    </row>
    <row r="25" spans="1:10" ht="12.75">
      <c r="A25" s="56" t="s">
        <v>21</v>
      </c>
      <c r="B25" s="56"/>
      <c r="C25" s="20" t="s">
        <v>22</v>
      </c>
      <c r="D25" s="20"/>
      <c r="E25" s="20"/>
      <c r="F25" s="20"/>
      <c r="G25" s="20" t="s">
        <v>23</v>
      </c>
      <c r="H25" s="21"/>
      <c r="I25" s="24"/>
      <c r="J25" s="25"/>
    </row>
    <row r="26" spans="1:10" s="1" customFormat="1" ht="12.75">
      <c r="A26" s="34"/>
      <c r="B26" s="22"/>
      <c r="C26" s="37">
        <v>27</v>
      </c>
      <c r="D26" s="55" t="s">
        <v>40</v>
      </c>
      <c r="E26" s="34"/>
      <c r="F26" s="22"/>
      <c r="G26" s="22">
        <f>(C26/2)*(C26/2)*(C26/2)*3.1415926*(4/3)/1000000</f>
        <v>0.0103059945243</v>
      </c>
      <c r="H26" s="22" t="s">
        <v>9</v>
      </c>
      <c r="I26" s="36"/>
      <c r="J26" s="34"/>
    </row>
    <row r="27" spans="1:10" s="1" customFormat="1" ht="12.75">
      <c r="A27" s="34"/>
      <c r="B27" s="22"/>
      <c r="C27" s="23"/>
      <c r="D27" s="23"/>
      <c r="E27" s="35"/>
      <c r="F27" s="22"/>
      <c r="G27" s="22">
        <f>G26*1000</f>
        <v>10.305994524299999</v>
      </c>
      <c r="H27" s="23" t="s">
        <v>10</v>
      </c>
      <c r="I27" s="36"/>
      <c r="J27" s="34"/>
    </row>
    <row r="29" spans="2:8" s="38" customFormat="1" ht="12" thickBot="1">
      <c r="B29" s="58" t="s">
        <v>1</v>
      </c>
      <c r="C29" s="59"/>
      <c r="D29" s="59"/>
      <c r="E29" s="59"/>
      <c r="F29" s="59"/>
      <c r="G29" s="59"/>
      <c r="H29" s="60"/>
    </row>
    <row r="30" spans="2:8" s="38" customFormat="1" ht="12">
      <c r="B30" s="39" t="s">
        <v>29</v>
      </c>
      <c r="C30" s="40"/>
      <c r="D30" s="40"/>
      <c r="E30" s="40"/>
      <c r="F30" s="40"/>
      <c r="G30" s="40"/>
      <c r="H30" s="41"/>
    </row>
    <row r="31" spans="2:8" s="38" customFormat="1" ht="12">
      <c r="B31" s="42" t="s">
        <v>2</v>
      </c>
      <c r="C31" s="40"/>
      <c r="D31" s="40"/>
      <c r="E31" s="40"/>
      <c r="F31" s="40"/>
      <c r="G31" s="40"/>
      <c r="H31" s="41"/>
    </row>
    <row r="32" spans="2:8" s="38" customFormat="1" ht="12">
      <c r="B32" s="43" t="s">
        <v>30</v>
      </c>
      <c r="C32" s="40"/>
      <c r="D32" s="40"/>
      <c r="E32" s="40"/>
      <c r="F32" s="40"/>
      <c r="G32" s="40"/>
      <c r="H32" s="41"/>
    </row>
    <row r="33" spans="2:8" s="38" customFormat="1" ht="12">
      <c r="B33" s="44" t="s">
        <v>31</v>
      </c>
      <c r="C33" s="40"/>
      <c r="D33" s="40"/>
      <c r="E33" s="40"/>
      <c r="F33" s="40"/>
      <c r="G33" s="40"/>
      <c r="H33" s="41"/>
    </row>
    <row r="34" spans="2:8" s="38" customFormat="1" ht="12">
      <c r="B34" s="45" t="s">
        <v>32</v>
      </c>
      <c r="C34" s="40"/>
      <c r="D34" s="40"/>
      <c r="E34" s="40"/>
      <c r="F34" s="40"/>
      <c r="G34" s="40"/>
      <c r="H34" s="41"/>
    </row>
    <row r="35" spans="2:8" s="38" customFormat="1" ht="12">
      <c r="B35" s="46" t="s">
        <v>33</v>
      </c>
      <c r="C35" s="47"/>
      <c r="D35" s="47"/>
      <c r="E35" s="47"/>
      <c r="F35" s="47"/>
      <c r="G35" s="47"/>
      <c r="H35" s="48"/>
    </row>
  </sheetData>
  <sheetProtection/>
  <mergeCells count="10">
    <mergeCell ref="A25:B25"/>
    <mergeCell ref="D6:E6"/>
    <mergeCell ref="G6:H6"/>
    <mergeCell ref="B29:H29"/>
    <mergeCell ref="A1:J1"/>
    <mergeCell ref="A2:J2"/>
    <mergeCell ref="A6:B6"/>
    <mergeCell ref="A13:B13"/>
    <mergeCell ref="A18:B18"/>
    <mergeCell ref="A22:B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Fulghum</dc:creator>
  <cp:keywords/>
  <dc:description/>
  <cp:lastModifiedBy>jims</cp:lastModifiedBy>
  <dcterms:created xsi:type="dcterms:W3CDTF">2009-08-18T12:44:48Z</dcterms:created>
  <dcterms:modified xsi:type="dcterms:W3CDTF">2015-01-19T15:34:42Z</dcterms:modified>
  <cp:category/>
  <cp:version/>
  <cp:contentType/>
  <cp:contentStatus/>
</cp:coreProperties>
</file>